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<sst xmlns="http://schemas.openxmlformats.org/spreadsheetml/2006/main" count="280" uniqueCount="212">
  <si>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</si>
  <si>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</si>
  <si>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</si>
  <si>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</si>
  <si>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</si>
  <si>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</si>
  <si>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</si>
  <si>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</si>
  <si>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</si>
  <si>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</si>
  <si>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</si>
  <si>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</si>
  <si>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</si>
  <si>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</si>
  <si>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</si>
  <si>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</si>
  <si>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</si>
  <si>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</si>
  <si>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</si>
  <si>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</si>
  <si>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</si>
  <si>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</si>
  <si>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</si>
  <si>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</si>
  <si>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</si>
  <si>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</si>
  <si>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</si>
  <si>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</si>
  <si>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</si>
  <si>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</si>
  <si>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</si>
  <si>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</si>
  <si>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</si>
  <si>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</si>
  <si>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</si>
  <si>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</si>
  <si>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</si>
  <si>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</si>
  <si>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</si>
  <si>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</si>
  <si>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</si>
  <si>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</si>
  <si>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</si>
  <si>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</si>
  <si>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</si>
  <si>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</si>
  <si>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</si>
  <si>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</si>
  <si>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</si>
  <si>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</si>
  <si>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</si>
  <si>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</si>
  <si>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</si>
  <si>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</si>
  <si>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</si>
  <si>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</si>
  <si>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</si>
  <si>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</si>
  <si>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</si>
  <si>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</si>
  <si>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</si>
  <si>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</si>
  <si>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</si>
  <si>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</si>
  <si>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</si>
  <si>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</si>
  <si>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</si>
  <si>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</si>
  <si>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</si>
  <si>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</si>
  <si>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</si>
  <si>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</si>
  <si>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</si>
  <si>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</si>
  <si>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</si>
  <si>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</si>
  <si>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</si>
  <si>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</si>
  <si>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</si>
  <si>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</si>
  <si>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</si>
  <si>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</si>
  <si>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</si>
  <si>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</si>
  <si>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</si>
  <si>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</si>
  <si>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</si>
  <si>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</si>
  <si>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</si>
  <si>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</si>
  <si>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</si>
  <si>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</si>
  <si>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</si>
  <si>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</si>
  <si>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</si>
  <si>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</si>
  <si>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</si>
  <si>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</si>
  <si>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</si>
  <si>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</si>
  <si>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</si>
  <si>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</si>
  <si>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</si>
  <si>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</si>
  <si>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</si>
  <si>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</si>
  <si>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</si>
  <si>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</si>
  <si>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</si>
  <si>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</si>
  <si>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</si>
  <si>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</si>
  <si>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</si>
  <si>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</si>
  <si>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</si>
  <si>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</si>
  <si>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</si>
  <si>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</si>
  <si>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</si>
  <si>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</si>
  <si>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</si>
  <si>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</si>
  <si>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</si>
  <si>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</si>
  <si>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</si>
  <si>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</si>
  <si>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</si>
  <si>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</si>
  <si>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</si>
  <si>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</si>
  <si>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</si>
  <si>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</si>
  <si>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</si>
  <si>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</si>
  <si>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</si>
  <si>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</si>
  <si>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</si>
  <si>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</si>
  <si>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</si>
  <si>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</si>
  <si>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</si>
  <si>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</si>
  <si>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</si>
  <si>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</si>
  <si>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</si>
  <si>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</si>
  <si>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</si>
  <si>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</si>
  <si>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</si>
  <si>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</si>
  <si>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</si>
  <si>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</si>
  <si>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</si>
  <si>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</si>
  <si>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</si>
  <si>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</si>
  <si>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</si>
  <si>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</si>
  <si>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</si>
  <si>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</si>
  <si>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</si>
  <si>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</si>
  <si>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</si>
  <si>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</si>
  <si>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</si>
  <si>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</si>
  <si>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</si>
  <si>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</si>
  <si>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</si>
  <si>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</si>
  <si>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</si>
  <si>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</si>
  <si>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</si>
  <si>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</si>
  <si>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</si>
  <si>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</si>
  <si>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</si>
  <si>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</si>
  <si>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</si>
  <si>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</si>
  <si>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</si>
  <si>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</si>
  <si>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</si>
  <si>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</si>
  <si>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</si>
  <si>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</si>
  <si>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</si>
  <si>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</si>
  <si>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</si>
  <si>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</si>
  <si>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</si>
  <si>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</si>
  <si>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</si>
  <si>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</si>
  <si>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</si>
  <si>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</si>
  <si>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</si>
  <si>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</si>
  <si>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</si>
  <si>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</si>
  <si>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</si>
  <si>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</si>
  <si>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</si>
  <si>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</si>
  <si>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</si>
  <si>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</si>
  <si>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В.І.Гордій</t>
  </si>
  <si>
    <t>О.В.Ковальська</t>
  </si>
  <si>
    <t>(03478) 2-12-46</t>
  </si>
  <si>
    <t>(03478) 2-45-46</t>
  </si>
  <si>
    <t>inbox@ks.if.court.gov.ua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</si>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</sst>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&amp;L6DECBBE6&amp;C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186</v>
      </c>
      <c r="F6" s="90">
        <v>94</v>
      </c>
      <c r="G6" s="90">
        <v>1</v>
      </c>
      <c r="H6" s="90">
        <v>47</v>
      </c>
      <c r="I6" s="90" t="s">
        <v>172</v>
      </c>
      <c r="J6" s="90">
        <v>139</v>
      </c>
      <c r="K6" s="91">
        <v>31</v>
      </c>
      <c r="L6" s="101">
        <f>E6-F6</f>
        <v>92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379</v>
      </c>
      <c r="F7" s="90">
        <v>372</v>
      </c>
      <c r="G7" s="90"/>
      <c r="H7" s="90">
        <v>366</v>
      </c>
      <c r="I7" s="90">
        <v>337</v>
      </c>
      <c r="J7" s="90">
        <v>13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36</v>
      </c>
      <c r="F9" s="90">
        <v>32</v>
      </c>
      <c r="G9" s="90"/>
      <c r="H9" s="90">
        <v>32</v>
      </c>
      <c r="I9" s="90">
        <v>21</v>
      </c>
      <c r="J9" s="90">
        <v>4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12</v>
      </c>
      <c r="F12" s="90">
        <v>12</v>
      </c>
      <c r="G12" s="90"/>
      <c r="H12" s="90">
        <v>10</v>
      </c>
      <c r="I12" s="90">
        <v>8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/>
      <c r="G14" s="90"/>
      <c r="H14" s="90">
        <v>1</v>
      </c>
      <c r="I14" s="90">
        <v>1</v>
      </c>
      <c r="J14" s="90"/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614</v>
      </c>
      <c r="F15" s="104">
        <f>SUM(F6:F14)</f>
        <v>510</v>
      </c>
      <c r="G15" s="104">
        <f>SUM(G6:G14)</f>
        <v>1</v>
      </c>
      <c r="H15" s="104">
        <f>SUM(H6:H14)</f>
        <v>456</v>
      </c>
      <c r="I15" s="104">
        <f>SUM(I6:I14)</f>
        <v>367</v>
      </c>
      <c r="J15" s="104">
        <f>SUM(J6:J14)</f>
        <v>158</v>
      </c>
      <c r="K15" s="104">
        <f>SUM(K6:K14)</f>
        <v>31</v>
      </c>
      <c r="L15" s="101">
        <f>E15-F15</f>
        <v>104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15</v>
      </c>
      <c r="F16" s="92">
        <v>15</v>
      </c>
      <c r="G16" s="92"/>
      <c r="H16" s="92">
        <v>15</v>
      </c>
      <c r="I16" s="92">
        <v>13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19</v>
      </c>
      <c r="F17" s="92">
        <v>13</v>
      </c>
      <c r="G17" s="92"/>
      <c r="H17" s="92">
        <v>11</v>
      </c>
      <c r="I17" s="92">
        <v>10</v>
      </c>
      <c r="J17" s="92">
        <v>8</v>
      </c>
      <c r="K17" s="91"/>
      <c r="L17" s="101">
        <f>E17-F17</f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2</v>
      </c>
      <c r="G19" s="91"/>
      <c r="H19" s="91">
        <v>2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23</v>
      </c>
      <c r="F24" s="91">
        <v>17</v>
      </c>
      <c r="G24" s="91"/>
      <c r="H24" s="91">
        <v>15</v>
      </c>
      <c r="I24" s="91">
        <v>12</v>
      </c>
      <c r="J24" s="91">
        <v>8</v>
      </c>
      <c r="K24" s="91"/>
      <c r="L24" s="101">
        <f>E24-F24</f>
        <v>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</v>
      </c>
      <c r="F25" s="91">
        <v>4</v>
      </c>
      <c r="G25" s="91"/>
      <c r="H25" s="91">
        <v>4</v>
      </c>
      <c r="I25" s="91">
        <v>4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312</v>
      </c>
      <c r="F27" s="91">
        <v>287</v>
      </c>
      <c r="G27" s="91"/>
      <c r="H27" s="91">
        <v>298</v>
      </c>
      <c r="I27" s="91">
        <v>285</v>
      </c>
      <c r="J27" s="91">
        <v>14</v>
      </c>
      <c r="K27" s="91"/>
      <c r="L27" s="101">
        <f>E27-F27</f>
        <v>25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465</v>
      </c>
      <c r="F28" s="91">
        <v>308</v>
      </c>
      <c r="G28" s="91">
        <v>19</v>
      </c>
      <c r="H28" s="91">
        <v>302</v>
      </c>
      <c r="I28" s="91">
        <v>276</v>
      </c>
      <c r="J28" s="91">
        <v>163</v>
      </c>
      <c r="K28" s="91">
        <v>9</v>
      </c>
      <c r="L28" s="101">
        <f>E28-F28</f>
        <v>157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27</v>
      </c>
      <c r="F29" s="91">
        <v>27</v>
      </c>
      <c r="G29" s="91"/>
      <c r="H29" s="91">
        <v>27</v>
      </c>
      <c r="I29" s="91">
        <v>26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31</v>
      </c>
      <c r="F30" s="91">
        <v>26</v>
      </c>
      <c r="G30" s="91"/>
      <c r="H30" s="91">
        <v>23</v>
      </c>
      <c r="I30" s="91">
        <v>22</v>
      </c>
      <c r="J30" s="91">
        <v>8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23</v>
      </c>
      <c r="F31" s="91">
        <v>21</v>
      </c>
      <c r="G31" s="91"/>
      <c r="H31" s="91">
        <v>19</v>
      </c>
      <c r="I31" s="91">
        <v>17</v>
      </c>
      <c r="J31" s="91">
        <v>4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1</v>
      </c>
      <c r="G35" s="91"/>
      <c r="H35" s="91"/>
      <c r="I35" s="91"/>
      <c r="J35" s="91">
        <v>2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60</v>
      </c>
      <c r="F36" s="91">
        <v>53</v>
      </c>
      <c r="G36" s="91"/>
      <c r="H36" s="91">
        <v>53</v>
      </c>
      <c r="I36" s="91">
        <v>42</v>
      </c>
      <c r="J36" s="91">
        <v>7</v>
      </c>
      <c r="K36" s="91"/>
      <c r="L36" s="101">
        <f>E36-F36</f>
        <v>7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3</v>
      </c>
      <c r="G38" s="91"/>
      <c r="H38" s="91">
        <v>3</v>
      </c>
      <c r="I38" s="91">
        <v>2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617</v>
      </c>
      <c r="F40" s="91">
        <v>443</v>
      </c>
      <c r="G40" s="91">
        <v>19</v>
      </c>
      <c r="H40" s="91">
        <v>419</v>
      </c>
      <c r="I40" s="91">
        <v>364</v>
      </c>
      <c r="J40" s="91">
        <v>198</v>
      </c>
      <c r="K40" s="91">
        <v>9</v>
      </c>
      <c r="L40" s="101">
        <f>E40-F40</f>
        <v>174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695</v>
      </c>
      <c r="F41" s="91">
        <v>669</v>
      </c>
      <c r="G41" s="91"/>
      <c r="H41" s="91">
        <v>635</v>
      </c>
      <c r="I41" s="91" t="s">
        <v>172</v>
      </c>
      <c r="J41" s="91">
        <v>60</v>
      </c>
      <c r="K41" s="91"/>
      <c r="L41" s="101">
        <f>E41-F41</f>
        <v>26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697</v>
      </c>
      <c r="F45" s="91">
        <f aca="true" t="shared" si="0" ref="F45:K45">F41+F43+F44</f>
        <v>671</v>
      </c>
      <c r="G45" s="91">
        <f t="shared" si="0"/>
        <v>0</v>
      </c>
      <c r="H45" s="91">
        <f t="shared" si="0"/>
        <v>637</v>
      </c>
      <c r="I45" s="91">
        <f>I43+I44</f>
        <v>2</v>
      </c>
      <c r="J45" s="91">
        <f t="shared" si="0"/>
        <v>60</v>
      </c>
      <c r="K45" s="91">
        <f t="shared" si="0"/>
        <v>0</v>
      </c>
      <c r="L45" s="101">
        <f>E45-F45</f>
        <v>26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1951</v>
      </c>
      <c r="F46" s="91">
        <f aca="true" t="shared" si="1" ref="F46:K46">F15+F24+F40+F45</f>
        <v>1641</v>
      </c>
      <c r="G46" s="91">
        <f t="shared" si="1"/>
        <v>20</v>
      </c>
      <c r="H46" s="91">
        <f t="shared" si="1"/>
        <v>1527</v>
      </c>
      <c r="I46" s="91">
        <f t="shared" si="1"/>
        <v>745</v>
      </c>
      <c r="J46" s="91">
        <f t="shared" si="1"/>
        <v>424</v>
      </c>
      <c r="K46" s="91">
        <f t="shared" si="1"/>
        <v>40</v>
      </c>
      <c r="L46" s="101">
        <f>E46-F46</f>
        <v>310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&amp;L6DECBBE6&amp;CФорма № 1-мзс, Підрозділ: Косівський районний суд Івано-Франківської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271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10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411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&amp;L6DECBBE6&amp;CФорма № 1-мзс, Підрозділ: Косівський районний суд Івано-Франківської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246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10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483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134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12657531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3233371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415</v>
      </c>
      <c r="F55" s="96">
        <v>34</v>
      </c>
      <c r="G55" s="96">
        <v>5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12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325</v>
      </c>
      <c r="F57" s="96">
        <v>88</v>
      </c>
      <c r="G57" s="96">
        <v>6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634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915</v>
      </c>
      <c r="G62" s="118">
        <v>5082521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261</v>
      </c>
      <c r="G63" s="119">
        <v>4256422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654</v>
      </c>
      <c r="G64" s="119">
        <v>826099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305</v>
      </c>
      <c r="G65" s="120">
        <v>152270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&amp;L6DECBBE6&amp;CФорма № 1-мзс, Підрозділ: Косівський районний суд Івано-Франківської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9.433962264150944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19.620253164556964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4.545454545454546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93.05301645338209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254.5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325.1666666666667</v>
      </c>
    </row>
    <row r="11" spans="1:4" ht="16.5" customHeight="1">
      <c r="A11" s="226" t="s">
        <v>63</v>
      </c>
      <c r="B11" s="228"/>
      <c r="C11" s="14">
        <v>9</v>
      </c>
      <c r="D11" s="94">
        <v>37</v>
      </c>
    </row>
    <row r="12" spans="1:4" ht="16.5" customHeight="1">
      <c r="A12" s="318" t="s">
        <v>106</v>
      </c>
      <c r="B12" s="318"/>
      <c r="C12" s="14">
        <v>10</v>
      </c>
      <c r="D12" s="94">
        <v>29</v>
      </c>
    </row>
    <row r="13" spans="1:4" ht="16.5" customHeight="1">
      <c r="A13" s="318" t="s">
        <v>31</v>
      </c>
      <c r="B13" s="318"/>
      <c r="C13" s="14">
        <v>11</v>
      </c>
      <c r="D13" s="94">
        <v>65</v>
      </c>
    </row>
    <row r="14" spans="1:4" ht="16.5" customHeight="1">
      <c r="A14" s="318" t="s">
        <v>107</v>
      </c>
      <c r="B14" s="318"/>
      <c r="C14" s="14">
        <v>12</v>
      </c>
      <c r="D14" s="94">
        <v>70</v>
      </c>
    </row>
    <row r="15" spans="1:4" ht="16.5" customHeight="1">
      <c r="A15" s="318" t="s">
        <v>111</v>
      </c>
      <c r="B15" s="318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&amp;L6DECBBE6&amp;CФорма № 1-мзс, Підрозділ: Косівський районний суд Івано-Франківської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Asus</cp:lastModifiedBy>
  <cp:lastPrinted>2018-03-28T07:45:37Z</cp:lastPrinted>
  <dcterms:created xsi:type="dcterms:W3CDTF">2004-04-20T14:33:35Z</dcterms:created>
  <dcterms:modified xsi:type="dcterms:W3CDTF">2020-07-17T11:36:56Z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3E30103B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