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<sst xmlns="http://schemas.openxmlformats.org/spreadsheetml/2006/main" count="267" uniqueCount="201">
  <si>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</si>
  <si>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</si>
  <si>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</si>
  <si>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</si>
  <si>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</si>
  <si>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</si>
  <si>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</si>
  <si>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</si>
  <si>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</si>
  <si>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</si>
  <si>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</si>
  <si>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</si>
  <si>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</si>
  <si>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</si>
  <si>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</si>
  <si>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</si>
  <si>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</si>
  <si>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</si>
  <si>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</si>
  <si>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</si>
  <si>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</si>
  <si>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</si>
  <si>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</si>
  <si>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</si>
  <si>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</si>
  <si>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</si>
  <si>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</si>
  <si>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</si>
  <si>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</si>
  <si>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</si>
  <si>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</si>
  <si>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</si>
  <si>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</si>
  <si>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</si>
  <si>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</si>
  <si>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</si>
  <si>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</si>
  <si>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</si>
  <si>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</si>
  <si>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</si>
  <si>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</si>
  <si>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</si>
  <si>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</si>
  <si>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</si>
  <si>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</si>
  <si>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</si>
  <si>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</si>
  <si>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</si>
  <si>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</si>
  <si>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</si>
  <si>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</si>
  <si>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</si>
  <si>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</si>
  <si>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</si>
  <si>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</si>
  <si>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</si>
  <si>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</si>
  <si>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</si>
  <si>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</si>
  <si>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</si>
  <si>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</si>
  <si>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</si>
  <si>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</si>
  <si>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</si>
  <si>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</si>
  <si>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</si>
  <si>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</si>
  <si>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</si>
  <si>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</si>
  <si>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</si>
  <si>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</si>
  <si>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</si>
  <si>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</si>
  <si>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</si>
  <si>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</si>
  <si>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</si>
  <si>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</si>
  <si>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</si>
  <si>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</si>
  <si>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</si>
  <si>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</si>
  <si>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</si>
  <si>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</si>
  <si>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</si>
  <si>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</si>
  <si>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</si>
  <si>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</si>
  <si>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</si>
  <si>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</si>
  <si>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</si>
  <si>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</si>
  <si>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</si>
  <si>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</si>
  <si>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</si>
  <si>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</si>
  <si>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</si>
  <si>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</si>
  <si>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</si>
  <si>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</si>
  <si>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</si>
  <si>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</si>
  <si>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</si>
  <si>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</si>
  <si>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</si>
  <si>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</si>
  <si>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</si>
  <si>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</si>
  <si>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</si>
  <si>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</si>
  <si>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</si>
  <si>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</si>
  <si>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</si>
  <si>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</si>
  <si>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</si>
  <si>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</si>
  <si>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</si>
  <si>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</si>
  <si>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</si>
  <si>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</si>
  <si>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</si>
  <si>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</si>
  <si>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</si>
  <si>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</si>
  <si>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</si>
  <si>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</si>
  <si>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</si>
  <si>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</si>
  <si>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</si>
  <si>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</si>
  <si>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</si>
  <si>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</si>
  <si>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</si>
  <si>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</si>
  <si>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</si>
  <si>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</si>
  <si>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</si>
  <si>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</si>
  <si>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</si>
  <si>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</si>
  <si>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</si>
  <si>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</si>
  <si>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</si>
  <si>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</si>
  <si>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</si>
  <si>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</si>
  <si>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</si>
  <si>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</si>
  <si>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</si>
  <si>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</si>
  <si>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</si>
  <si>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</si>
  <si>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</si>
  <si>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</si>
  <si>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</si>
  <si>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</si>
  <si>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</si>
  <si>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</si>
  <si>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</si>
  <si>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</si>
  <si>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</si>
  <si>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</si>
  <si>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</si>
  <si>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</si>
  <si>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</si>
  <si>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</si>
  <si>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</si>
  <si>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</si>
  <si>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</si>
  <si>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</si>
  <si>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</si>
  <si>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</si>
  <si>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</si>
  <si>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</si>
  <si>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</si>
  <si>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</si>
  <si>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</si>
  <si>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</si>
  <si>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</si>
  <si>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</si>
  <si>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</si>
  <si>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</si>
  <si>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</si>
  <si>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</si>
  <si>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</si>
  <si>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</si>
  <si>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</si>
  <si>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</si>
  <si>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</si>
  <si>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</si>
  <si>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</si>
  <si>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</si>
  <si>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Косівський районний суд Івано-Франківської області</t>
  </si>
  <si>
    <t>78600.м. Косів.вул. Незалежності 50</t>
  </si>
  <si>
    <t>Доручення судів України / іноземних судів</t>
  </si>
  <si>
    <t xml:space="preserve">Розглянуто справ судом присяжних </t>
  </si>
  <si>
    <t>Б.В. Сабадах</t>
  </si>
  <si>
    <t>О.В. Ковальська</t>
  </si>
  <si>
    <t>(03478) 2-12-46</t>
  </si>
  <si>
    <t>(03478) 2-45-46</t>
  </si>
  <si>
    <t>inbox@ks.if.court.gov.ua</t>
  </si>
  <si>
    <t>4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</si>
</sst>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&amp;LF4C1690D&amp;C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110</v>
      </c>
      <c r="F6" s="90">
        <v>76</v>
      </c>
      <c r="G6" s="90">
        <v>3</v>
      </c>
      <c r="H6" s="90">
        <v>63</v>
      </c>
      <c r="I6" s="90" t="s">
        <v>183</v>
      </c>
      <c r="J6" s="90">
        <v>47</v>
      </c>
      <c r="K6" s="91">
        <v>7</v>
      </c>
      <c r="L6" s="101">
        <f>E6-F6</f>
        <v>34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243</v>
      </c>
      <c r="F7" s="90">
        <v>232</v>
      </c>
      <c r="G7" s="90">
        <v>4</v>
      </c>
      <c r="H7" s="90">
        <v>229</v>
      </c>
      <c r="I7" s="90">
        <v>201</v>
      </c>
      <c r="J7" s="90">
        <v>14</v>
      </c>
      <c r="K7" s="91">
        <v>1</v>
      </c>
      <c r="L7" s="101">
        <f>E7-F7</f>
        <v>11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46</v>
      </c>
      <c r="F9" s="90">
        <v>39</v>
      </c>
      <c r="G9" s="90"/>
      <c r="H9" s="90">
        <v>42</v>
      </c>
      <c r="I9" s="90">
        <v>35</v>
      </c>
      <c r="J9" s="90">
        <v>4</v>
      </c>
      <c r="K9" s="91"/>
      <c r="L9" s="101">
        <f>E9-F9</f>
        <v>7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/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402</v>
      </c>
      <c r="F14" s="105">
        <f>SUM(F6:F13)</f>
        <v>348</v>
      </c>
      <c r="G14" s="105">
        <f>SUM(G6:G13)</f>
        <v>7</v>
      </c>
      <c r="H14" s="105">
        <f>SUM(H6:H13)</f>
        <v>336</v>
      </c>
      <c r="I14" s="105">
        <f>SUM(I6:I13)</f>
        <v>237</v>
      </c>
      <c r="J14" s="105">
        <f>SUM(J6:J13)</f>
        <v>66</v>
      </c>
      <c r="K14" s="105">
        <f>SUM(K6:K13)</f>
        <v>8</v>
      </c>
      <c r="L14" s="101">
        <f>E14-F14</f>
        <v>54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45</v>
      </c>
      <c r="F15" s="92">
        <v>45</v>
      </c>
      <c r="G15" s="92">
        <v>2</v>
      </c>
      <c r="H15" s="92">
        <v>45</v>
      </c>
      <c r="I15" s="92">
        <v>36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47</v>
      </c>
      <c r="F16" s="92">
        <v>37</v>
      </c>
      <c r="G16" s="92">
        <v>1</v>
      </c>
      <c r="H16" s="92">
        <v>36</v>
      </c>
      <c r="I16" s="92">
        <v>27</v>
      </c>
      <c r="J16" s="92">
        <v>11</v>
      </c>
      <c r="K16" s="91"/>
      <c r="L16" s="101">
        <f>E16-F16</f>
        <v>10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41</v>
      </c>
      <c r="F18" s="91">
        <v>41</v>
      </c>
      <c r="G18" s="91"/>
      <c r="H18" s="91">
        <v>40</v>
      </c>
      <c r="I18" s="91">
        <v>39</v>
      </c>
      <c r="J18" s="91">
        <v>1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98</v>
      </c>
      <c r="F22" s="91">
        <v>88</v>
      </c>
      <c r="G22" s="91">
        <v>2</v>
      </c>
      <c r="H22" s="91">
        <v>86</v>
      </c>
      <c r="I22" s="91">
        <v>66</v>
      </c>
      <c r="J22" s="91">
        <v>12</v>
      </c>
      <c r="K22" s="91"/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453</v>
      </c>
      <c r="F25" s="91">
        <v>426</v>
      </c>
      <c r="G25" s="91">
        <v>4</v>
      </c>
      <c r="H25" s="91">
        <v>450</v>
      </c>
      <c r="I25" s="91">
        <v>422</v>
      </c>
      <c r="J25" s="91">
        <v>3</v>
      </c>
      <c r="K25" s="91"/>
      <c r="L25" s="101">
        <f>E25-F25</f>
        <v>27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621</v>
      </c>
      <c r="F26" s="91">
        <v>438</v>
      </c>
      <c r="G26" s="91">
        <v>19</v>
      </c>
      <c r="H26" s="91">
        <v>492</v>
      </c>
      <c r="I26" s="91">
        <v>449</v>
      </c>
      <c r="J26" s="91">
        <v>129</v>
      </c>
      <c r="K26" s="91">
        <v>12</v>
      </c>
      <c r="L26" s="101">
        <f>E26-F26</f>
        <v>183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39</v>
      </c>
      <c r="F27" s="91">
        <v>39</v>
      </c>
      <c r="G27" s="91">
        <v>1</v>
      </c>
      <c r="H27" s="91">
        <v>39</v>
      </c>
      <c r="I27" s="91">
        <v>36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41</v>
      </c>
      <c r="F28" s="91">
        <v>36</v>
      </c>
      <c r="G28" s="91">
        <v>1</v>
      </c>
      <c r="H28" s="91">
        <v>36</v>
      </c>
      <c r="I28" s="91">
        <v>33</v>
      </c>
      <c r="J28" s="91">
        <v>5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23</v>
      </c>
      <c r="F29" s="91">
        <v>20</v>
      </c>
      <c r="G29" s="91"/>
      <c r="H29" s="91">
        <v>21</v>
      </c>
      <c r="I29" s="91">
        <v>10</v>
      </c>
      <c r="J29" s="91">
        <v>2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9</v>
      </c>
      <c r="F32" s="91">
        <v>8</v>
      </c>
      <c r="G32" s="91"/>
      <c r="H32" s="91">
        <v>7</v>
      </c>
      <c r="I32" s="91">
        <v>1</v>
      </c>
      <c r="J32" s="91">
        <v>2</v>
      </c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26</v>
      </c>
      <c r="F33" s="91">
        <v>25</v>
      </c>
      <c r="G33" s="91"/>
      <c r="H33" s="91">
        <v>24</v>
      </c>
      <c r="I33" s="91">
        <v>18</v>
      </c>
      <c r="J33" s="91">
        <v>2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9</v>
      </c>
      <c r="F35" s="91">
        <v>9</v>
      </c>
      <c r="G35" s="91"/>
      <c r="H35" s="91">
        <v>7</v>
      </c>
      <c r="I35" s="91">
        <v>6</v>
      </c>
      <c r="J35" s="91">
        <v>2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766</v>
      </c>
      <c r="F37" s="91">
        <v>570</v>
      </c>
      <c r="G37" s="91">
        <v>21</v>
      </c>
      <c r="H37" s="91">
        <v>620</v>
      </c>
      <c r="I37" s="91">
        <v>518</v>
      </c>
      <c r="J37" s="91">
        <v>146</v>
      </c>
      <c r="K37" s="91">
        <v>12</v>
      </c>
      <c r="L37" s="101">
        <f>E37-F37</f>
        <v>196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470</v>
      </c>
      <c r="F38" s="91">
        <v>453</v>
      </c>
      <c r="G38" s="91"/>
      <c r="H38" s="91">
        <v>440</v>
      </c>
      <c r="I38" s="91" t="s">
        <v>183</v>
      </c>
      <c r="J38" s="91">
        <v>30</v>
      </c>
      <c r="K38" s="91"/>
      <c r="L38" s="101">
        <f>E38-F38</f>
        <v>17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/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13</v>
      </c>
      <c r="F40" s="91">
        <v>13</v>
      </c>
      <c r="G40" s="91"/>
      <c r="H40" s="91">
        <v>13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483</v>
      </c>
      <c r="F41" s="91">
        <f aca="true" t="shared" si="0" ref="F41:K41">F38+F40</f>
        <v>466</v>
      </c>
      <c r="G41" s="91">
        <f t="shared" si="0"/>
        <v>0</v>
      </c>
      <c r="H41" s="91">
        <f t="shared" si="0"/>
        <v>453</v>
      </c>
      <c r="I41" s="91">
        <f>I40</f>
        <v>1</v>
      </c>
      <c r="J41" s="91">
        <f t="shared" si="0"/>
        <v>30</v>
      </c>
      <c r="K41" s="91">
        <f t="shared" si="0"/>
        <v>0</v>
      </c>
      <c r="L41" s="101">
        <f>E41-F41</f>
        <v>17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1749</v>
      </c>
      <c r="F42" s="91">
        <f aca="true" t="shared" si="1" ref="F42:K42">F14+F22+F37+F41</f>
        <v>1472</v>
      </c>
      <c r="G42" s="91">
        <f t="shared" si="1"/>
        <v>30</v>
      </c>
      <c r="H42" s="91">
        <f t="shared" si="1"/>
        <v>1495</v>
      </c>
      <c r="I42" s="91">
        <f t="shared" si="1"/>
        <v>822</v>
      </c>
      <c r="J42" s="91">
        <f t="shared" si="1"/>
        <v>254</v>
      </c>
      <c r="K42" s="91">
        <f t="shared" si="1"/>
        <v>20</v>
      </c>
      <c r="L42" s="101">
        <f>E42-F42</f>
        <v>277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&amp;LF4C1690D&amp;CФорма № 1-мзс, Підрозділ: Косівський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45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8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6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76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5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9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6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120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88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45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30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15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&amp;LF4C1690D&amp;CФорма № 1-мзс, Підрозділ: Косівський районний суд Івано-Франківської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64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287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6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59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39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45575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30845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249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544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222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52867739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12114143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76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601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7585902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113110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308</v>
      </c>
      <c r="F58" s="96">
        <v>26</v>
      </c>
      <c r="G58" s="96">
        <v>1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80</v>
      </c>
      <c r="F59" s="96">
        <v>5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507</v>
      </c>
      <c r="F60" s="96">
        <v>104</v>
      </c>
      <c r="G60" s="96">
        <v>9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453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&amp;LF4C1690D&amp;CФорма № 1-мзс, Підрозділ: Косівський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0.07874015748031496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0.12121212121212122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0.0821917808219178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1.015625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373.75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437.25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28</v>
      </c>
    </row>
    <row r="13" spans="1:4" ht="16.5" customHeight="1">
      <c r="A13" s="294" t="s">
        <v>33</v>
      </c>
      <c r="B13" s="294"/>
      <c r="C13" s="14">
        <v>11</v>
      </c>
      <c r="D13" s="94">
        <v>33</v>
      </c>
    </row>
    <row r="14" spans="1:4" ht="16.5" customHeight="1">
      <c r="A14" s="294" t="s">
        <v>114</v>
      </c>
      <c r="B14" s="294"/>
      <c r="C14" s="14">
        <v>12</v>
      </c>
      <c r="D14" s="94">
        <v>62</v>
      </c>
    </row>
    <row r="15" spans="1:4" ht="16.5" customHeight="1">
      <c r="A15" s="294" t="s">
        <v>118</v>
      </c>
      <c r="B15" s="294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&amp;LF4C1690D&amp;CФорма № 1-мзс, Підрозділ: Косівський районний суд Івано-Франківської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2018-02-20T11:47:25Z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82A5C8A6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