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<sst xmlns="http://schemas.openxmlformats.org/spreadsheetml/2006/main" count="266" uniqueCount="198">
  <si>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</si>
  <si>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</si>
  <si>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</si>
  <si>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</si>
  <si>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</si>
  <si>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</si>
  <si>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</si>
  <si>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</si>
  <si>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</si>
  <si>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</si>
  <si>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</si>
  <si>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</si>
  <si>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</si>
  <si>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</si>
  <si>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</si>
  <si>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</si>
  <si>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</si>
  <si>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</si>
  <si>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</si>
  <si>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</si>
  <si>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</si>
  <si>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</si>
  <si>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</si>
  <si>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</si>
  <si>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</si>
  <si>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</si>
  <si>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</si>
  <si>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</si>
  <si>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</si>
  <si>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</si>
  <si>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</si>
  <si>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</si>
  <si>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</si>
  <si>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</si>
  <si>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</si>
  <si>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</si>
  <si>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</si>
  <si>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</si>
  <si>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</si>
  <si>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</si>
  <si>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</si>
  <si>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</si>
  <si>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</si>
  <si>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</si>
  <si>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</si>
  <si>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</si>
  <si>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</si>
  <si>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</si>
  <si>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</si>
  <si>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</si>
  <si>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</si>
  <si>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</si>
  <si>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</si>
  <si>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</si>
  <si>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</si>
  <si>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</si>
  <si>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</si>
  <si>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</si>
  <si>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</si>
  <si>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</si>
  <si>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</si>
  <si>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</si>
  <si>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</si>
  <si>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</si>
  <si>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</si>
  <si>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</si>
  <si>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</si>
  <si>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</si>
  <si>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</si>
  <si>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</si>
  <si>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</si>
  <si>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</si>
  <si>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</si>
  <si>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</si>
  <si>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</si>
  <si>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</si>
  <si>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</si>
  <si>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</si>
  <si>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</si>
  <si>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</si>
  <si>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</si>
  <si>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</si>
  <si>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</si>
  <si>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</si>
  <si>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</si>
  <si>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</si>
  <si>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</si>
  <si>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</si>
  <si>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</si>
  <si>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</si>
  <si>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</si>
  <si>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</si>
  <si>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</si>
  <si>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</si>
  <si>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</si>
  <si>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</si>
  <si>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</si>
  <si>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</si>
  <si>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</si>
  <si>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</si>
  <si>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</si>
  <si>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</si>
  <si>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</si>
  <si>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</si>
  <si>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</si>
  <si>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</si>
  <si>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</si>
  <si>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</si>
  <si>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</si>
  <si>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</si>
  <si>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</si>
  <si>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</si>
  <si>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</si>
  <si>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</si>
  <si>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</si>
  <si>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</si>
  <si>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</si>
  <si>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</si>
  <si>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</si>
  <si>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</si>
  <si>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</si>
  <si>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</si>
  <si>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</si>
  <si>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</si>
  <si>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</si>
  <si>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</si>
  <si>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</si>
  <si>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</si>
  <si>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</si>
  <si>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</si>
  <si>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</si>
  <si>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</si>
  <si>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</si>
  <si>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</si>
  <si>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</si>
  <si>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</si>
  <si>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</si>
  <si>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</si>
  <si>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</si>
  <si>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</si>
  <si>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</si>
  <si>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</si>
  <si>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</si>
  <si>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</si>
  <si>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</si>
  <si>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</si>
  <si>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</si>
  <si>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</si>
  <si>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</si>
  <si>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</si>
  <si>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</si>
  <si>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</si>
  <si>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</si>
  <si>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</si>
  <si>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</si>
  <si>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</si>
  <si>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</si>
  <si>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</si>
  <si>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</si>
  <si>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</si>
  <si>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</si>
  <si>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</si>
  <si>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</si>
  <si>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</si>
  <si>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</si>
  <si>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</si>
  <si>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</si>
  <si>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</si>
  <si>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</si>
  <si>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</si>
  <si>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</si>
  <si>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</si>
  <si>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</si>
  <si>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</si>
  <si>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</si>
  <si>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</si>
  <si>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</si>
  <si>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</si>
  <si>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</si>
  <si>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</si>
  <si>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</si>
  <si>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</si>
  <si>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</si>
  <si>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</si>
  <si>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</si>
  <si>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</si>
  <si>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</si>
  <si>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</si>
  <si>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</si>
  <si>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</si>
  <si>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</si>
  <si>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</si>
  <si>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</si>
  <si>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</si>
  <si>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</si>
  <si>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М.І. Крилюк</t>
  </si>
  <si>
    <t>О.В. Ковальська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</si>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</sst>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&amp;L3305613D&amp;C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140</v>
      </c>
      <c r="F6" s="90">
        <v>80</v>
      </c>
      <c r="G6" s="90">
        <v>3</v>
      </c>
      <c r="H6" s="90">
        <v>69</v>
      </c>
      <c r="I6" s="90" t="s">
        <v>180</v>
      </c>
      <c r="J6" s="90">
        <v>71</v>
      </c>
      <c r="K6" s="91">
        <v>11</v>
      </c>
      <c r="L6" s="101">
        <f>E6-F6</f>
        <v>60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501</v>
      </c>
      <c r="F7" s="90">
        <v>490</v>
      </c>
      <c r="G7" s="90">
        <v>7</v>
      </c>
      <c r="H7" s="90">
        <v>485</v>
      </c>
      <c r="I7" s="90">
        <v>464</v>
      </c>
      <c r="J7" s="90">
        <v>16</v>
      </c>
      <c r="K7" s="91"/>
      <c r="L7" s="101">
        <f>E7-F7</f>
        <v>11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48</v>
      </c>
      <c r="F9" s="90">
        <v>42</v>
      </c>
      <c r="G9" s="90"/>
      <c r="H9" s="90">
        <v>44</v>
      </c>
      <c r="I9" s="90">
        <v>35</v>
      </c>
      <c r="J9" s="90">
        <v>4</v>
      </c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4</v>
      </c>
      <c r="F13" s="90">
        <v>3</v>
      </c>
      <c r="G13" s="90">
        <v>1</v>
      </c>
      <c r="H13" s="90">
        <v>4</v>
      </c>
      <c r="I13" s="90">
        <v>2</v>
      </c>
      <c r="J13" s="90"/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694</v>
      </c>
      <c r="F14" s="105">
        <f>SUM(F6:F13)</f>
        <v>616</v>
      </c>
      <c r="G14" s="105">
        <f>SUM(G6:G13)</f>
        <v>11</v>
      </c>
      <c r="H14" s="105">
        <f>SUM(H6:H13)</f>
        <v>603</v>
      </c>
      <c r="I14" s="105">
        <f>SUM(I6:I13)</f>
        <v>501</v>
      </c>
      <c r="J14" s="105">
        <f>SUM(J6:J13)</f>
        <v>91</v>
      </c>
      <c r="K14" s="105">
        <f>SUM(K6:K13)</f>
        <v>11</v>
      </c>
      <c r="L14" s="101">
        <f>E14-F14</f>
        <v>78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21</v>
      </c>
      <c r="F15" s="92">
        <v>21</v>
      </c>
      <c r="G15" s="92"/>
      <c r="H15" s="92">
        <v>20</v>
      </c>
      <c r="I15" s="92">
        <v>13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20</v>
      </c>
      <c r="F16" s="92">
        <v>14</v>
      </c>
      <c r="G16" s="92">
        <v>1</v>
      </c>
      <c r="H16" s="92">
        <v>14</v>
      </c>
      <c r="I16" s="92">
        <v>9</v>
      </c>
      <c r="J16" s="92">
        <v>6</v>
      </c>
      <c r="K16" s="91"/>
      <c r="L16" s="101">
        <f>E16-F16</f>
        <v>6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4</v>
      </c>
      <c r="F18" s="91">
        <v>4</v>
      </c>
      <c r="G18" s="91"/>
      <c r="H18" s="91">
        <v>4</v>
      </c>
      <c r="I18" s="91">
        <v>3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32</v>
      </c>
      <c r="F22" s="91">
        <v>26</v>
      </c>
      <c r="G22" s="91">
        <v>1</v>
      </c>
      <c r="H22" s="91">
        <v>25</v>
      </c>
      <c r="I22" s="91">
        <v>12</v>
      </c>
      <c r="J22" s="91">
        <v>7</v>
      </c>
      <c r="K22" s="91"/>
      <c r="L22" s="101">
        <f>E22-F22</f>
        <v>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13</v>
      </c>
      <c r="F23" s="91">
        <v>13</v>
      </c>
      <c r="G23" s="91"/>
      <c r="H23" s="91">
        <v>13</v>
      </c>
      <c r="I23" s="91">
        <v>8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3</v>
      </c>
      <c r="F24" s="91">
        <v>3</v>
      </c>
      <c r="G24" s="91"/>
      <c r="H24" s="91">
        <v>3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488</v>
      </c>
      <c r="F25" s="91">
        <v>464</v>
      </c>
      <c r="G25" s="91">
        <v>4</v>
      </c>
      <c r="H25" s="91">
        <v>476</v>
      </c>
      <c r="I25" s="91">
        <v>458</v>
      </c>
      <c r="J25" s="91">
        <v>12</v>
      </c>
      <c r="K25" s="91"/>
      <c r="L25" s="101">
        <f>E25-F25</f>
        <v>24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623</v>
      </c>
      <c r="F26" s="91">
        <v>468</v>
      </c>
      <c r="G26" s="91">
        <v>13</v>
      </c>
      <c r="H26" s="91">
        <v>438</v>
      </c>
      <c r="I26" s="91">
        <v>375</v>
      </c>
      <c r="J26" s="91">
        <v>185</v>
      </c>
      <c r="K26" s="91">
        <v>8</v>
      </c>
      <c r="L26" s="101">
        <f>E26-F26</f>
        <v>155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31</v>
      </c>
      <c r="F27" s="91">
        <v>31</v>
      </c>
      <c r="G27" s="91"/>
      <c r="H27" s="91">
        <v>31</v>
      </c>
      <c r="I27" s="91">
        <v>31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36</v>
      </c>
      <c r="F28" s="91">
        <v>31</v>
      </c>
      <c r="G28" s="91"/>
      <c r="H28" s="91">
        <v>30</v>
      </c>
      <c r="I28" s="91">
        <v>28</v>
      </c>
      <c r="J28" s="91">
        <v>6</v>
      </c>
      <c r="K28" s="91"/>
      <c r="L28" s="101">
        <f>E28-F28</f>
        <v>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15</v>
      </c>
      <c r="F29" s="91">
        <v>13</v>
      </c>
      <c r="G29" s="91"/>
      <c r="H29" s="91">
        <v>14</v>
      </c>
      <c r="I29" s="91">
        <v>8</v>
      </c>
      <c r="J29" s="91">
        <v>1</v>
      </c>
      <c r="K29" s="91"/>
      <c r="L29" s="101">
        <f>E29-F29</f>
        <v>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1</v>
      </c>
      <c r="G30" s="91">
        <v>1</v>
      </c>
      <c r="H30" s="91"/>
      <c r="I30" s="91"/>
      <c r="J30" s="91">
        <v>2</v>
      </c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5</v>
      </c>
      <c r="G32" s="91"/>
      <c r="H32" s="91">
        <v>5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112</v>
      </c>
      <c r="F33" s="91">
        <v>109</v>
      </c>
      <c r="G33" s="91">
        <v>1</v>
      </c>
      <c r="H33" s="91">
        <v>104</v>
      </c>
      <c r="I33" s="91">
        <v>76</v>
      </c>
      <c r="J33" s="91">
        <v>8</v>
      </c>
      <c r="K33" s="91"/>
      <c r="L33" s="101">
        <f>E33-F33</f>
        <v>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/>
      <c r="G34" s="91"/>
      <c r="H34" s="91">
        <v>1</v>
      </c>
      <c r="I34" s="91"/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8</v>
      </c>
      <c r="F35" s="91">
        <v>8</v>
      </c>
      <c r="G35" s="91"/>
      <c r="H35" s="91">
        <v>8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849</v>
      </c>
      <c r="F37" s="91">
        <v>680</v>
      </c>
      <c r="G37" s="91">
        <v>15</v>
      </c>
      <c r="H37" s="91">
        <v>634</v>
      </c>
      <c r="I37" s="91">
        <v>501</v>
      </c>
      <c r="J37" s="91">
        <v>215</v>
      </c>
      <c r="K37" s="91">
        <v>8</v>
      </c>
      <c r="L37" s="101">
        <f>E37-F37</f>
        <v>169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512</v>
      </c>
      <c r="F38" s="91">
        <v>499</v>
      </c>
      <c r="G38" s="91"/>
      <c r="H38" s="91">
        <v>480</v>
      </c>
      <c r="I38" s="91" t="s">
        <v>180</v>
      </c>
      <c r="J38" s="91">
        <v>32</v>
      </c>
      <c r="K38" s="91"/>
      <c r="L38" s="101">
        <f>E38-F38</f>
        <v>13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7</v>
      </c>
      <c r="F39" s="91">
        <v>7</v>
      </c>
      <c r="G39" s="91"/>
      <c r="H39" s="91">
        <v>5</v>
      </c>
      <c r="I39" s="91" t="s">
        <v>180</v>
      </c>
      <c r="J39" s="91">
        <v>2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</v>
      </c>
      <c r="F40" s="91">
        <v>4</v>
      </c>
      <c r="G40" s="91"/>
      <c r="H40" s="91">
        <v>5</v>
      </c>
      <c r="I40" s="91">
        <v>4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517</v>
      </c>
      <c r="F41" s="91">
        <f aca="true" t="shared" si="0" ref="F41:K41">F38+F40</f>
        <v>503</v>
      </c>
      <c r="G41" s="91">
        <f t="shared" si="0"/>
        <v>0</v>
      </c>
      <c r="H41" s="91">
        <f t="shared" si="0"/>
        <v>485</v>
      </c>
      <c r="I41" s="91">
        <f>I40</f>
        <v>4</v>
      </c>
      <c r="J41" s="91">
        <f t="shared" si="0"/>
        <v>32</v>
      </c>
      <c r="K41" s="91">
        <f t="shared" si="0"/>
        <v>0</v>
      </c>
      <c r="L41" s="101">
        <f>E41-F41</f>
        <v>14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2092</v>
      </c>
      <c r="F42" s="91">
        <f aca="true" t="shared" si="1" ref="F42:K42">F14+F22+F37+F41</f>
        <v>1825</v>
      </c>
      <c r="G42" s="91">
        <f t="shared" si="1"/>
        <v>27</v>
      </c>
      <c r="H42" s="91">
        <f t="shared" si="1"/>
        <v>1747</v>
      </c>
      <c r="I42" s="91">
        <f t="shared" si="1"/>
        <v>1018</v>
      </c>
      <c r="J42" s="91">
        <f t="shared" si="1"/>
        <v>345</v>
      </c>
      <c r="K42" s="91">
        <f t="shared" si="1"/>
        <v>19</v>
      </c>
      <c r="L42" s="101">
        <f>E42-F42</f>
        <v>267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&amp;L3305613D&amp;CФорма № 1-мзс, Підрозділ: Косівський районний суд Івано-Франківської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145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268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5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82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&amp;L3305613D&amp;CФорма № 1-мзс, Підрозділ: Косівський районний суд Івано-Франківської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69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59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8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6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2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146980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421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1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9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30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100000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198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629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220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3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25692873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7377089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50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617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10755130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108162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562</v>
      </c>
      <c r="F58" s="96">
        <v>30</v>
      </c>
      <c r="G58" s="96">
        <v>9</v>
      </c>
      <c r="H58" s="96">
        <v>2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20</v>
      </c>
      <c r="F59" s="96">
        <v>5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530</v>
      </c>
      <c r="F60" s="96">
        <v>99</v>
      </c>
      <c r="G60" s="96">
        <v>4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485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&amp;L3305613D&amp;CФорма № 1-мзс, Підрозділ: Косівський районний суд Івано-Франківської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0.05507246376811594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0.12087912087912088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0.037209302325581395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0.9572602739726027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291.1666666666667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348.6666666666667</v>
      </c>
    </row>
    <row r="11" spans="1:4" ht="16.5" customHeight="1">
      <c r="A11" s="191" t="s">
        <v>65</v>
      </c>
      <c r="B11" s="193"/>
      <c r="C11" s="14">
        <v>9</v>
      </c>
      <c r="D11" s="94">
        <v>37</v>
      </c>
    </row>
    <row r="12" spans="1:4" ht="16.5" customHeight="1">
      <c r="A12" s="295" t="s">
        <v>110</v>
      </c>
      <c r="B12" s="295"/>
      <c r="C12" s="14">
        <v>10</v>
      </c>
      <c r="D12" s="94">
        <v>27</v>
      </c>
    </row>
    <row r="13" spans="1:4" ht="16.5" customHeight="1">
      <c r="A13" s="295" t="s">
        <v>31</v>
      </c>
      <c r="B13" s="295"/>
      <c r="C13" s="14">
        <v>11</v>
      </c>
      <c r="D13" s="94">
        <v>53</v>
      </c>
    </row>
    <row r="14" spans="1:4" ht="16.5" customHeight="1">
      <c r="A14" s="295" t="s">
        <v>111</v>
      </c>
      <c r="B14" s="295"/>
      <c r="C14" s="14">
        <v>12</v>
      </c>
      <c r="D14" s="94">
        <v>60</v>
      </c>
    </row>
    <row r="15" spans="1:4" ht="16.5" customHeight="1">
      <c r="A15" s="295" t="s">
        <v>115</v>
      </c>
      <c r="B15" s="295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&amp;L3305613D&amp;CФорма № 1-мзс, Підрозділ: Косівський районний суд Івано-Франківської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Віталій</cp:lastModifiedBy>
  <cp:lastPrinted>2018-03-28T07:45:37Z</cp:lastPrinted>
  <dcterms:created xsi:type="dcterms:W3CDTF">2004-04-20T14:33:35Z</dcterms:created>
  <dcterms:modified xsi:type="dcterms:W3CDTF">2018-10-24T06:03:06Z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DDCB197D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